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EPAC\1 Demonstrativos\2022\12 DEZEMBRO\"/>
    </mc:Choice>
  </mc:AlternateContent>
  <xr:revisionPtr revIDLastSave="0" documentId="13_ncr:1_{EB235631-9476-4AED-A30D-C1DCC2433BEE}" xr6:coauthVersionLast="47" xr6:coauthVersionMax="47" xr10:uidLastSave="{00000000-0000-0000-0000-000000000000}"/>
  <bookViews>
    <workbookView xWindow="32430" yWindow="4395" windowWidth="19200" windowHeight="789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F11" i="1" l="1"/>
  <c r="F12" i="1"/>
  <c r="G31" i="1"/>
  <c r="F31" i="1"/>
  <c r="E31" i="1"/>
  <c r="D31" i="1"/>
  <c r="H31" i="1" s="1"/>
  <c r="D30" i="1"/>
  <c r="D11" i="1"/>
  <c r="H30" i="1"/>
  <c r="D12" i="1"/>
  <c r="C10" i="1"/>
  <c r="C16" i="1" s="1"/>
  <c r="C20" i="1" s="1"/>
  <c r="G37" i="1"/>
  <c r="F37" i="1"/>
  <c r="E37" i="1"/>
  <c r="D37" i="1"/>
  <c r="H37" i="1"/>
  <c r="C37" i="1"/>
  <c r="D32" i="1"/>
  <c r="H32" i="1"/>
  <c r="C31" i="1"/>
  <c r="G29" i="1"/>
  <c r="G36" i="1" s="1"/>
  <c r="F29" i="1"/>
  <c r="F36" i="1"/>
  <c r="F40" i="1" s="1"/>
  <c r="E29" i="1"/>
  <c r="E36" i="1" s="1"/>
  <c r="E40" i="1" s="1"/>
  <c r="D29" i="1"/>
  <c r="D36" i="1" s="1"/>
  <c r="C29" i="1"/>
  <c r="C36" i="1"/>
  <c r="E17" i="1"/>
  <c r="F17" i="1"/>
  <c r="D17" i="1"/>
  <c r="C17" i="1"/>
  <c r="E13" i="1"/>
  <c r="F13" i="1"/>
  <c r="D13" i="1"/>
  <c r="C13" i="1"/>
  <c r="D10" i="1"/>
  <c r="D16" i="1" s="1"/>
  <c r="F42" i="1" l="1"/>
  <c r="G40" i="1"/>
  <c r="G42" i="1" s="1"/>
  <c r="C40" i="1"/>
  <c r="D40" i="1"/>
  <c r="H40" i="1" s="1"/>
  <c r="H36" i="1"/>
  <c r="H29" i="1"/>
  <c r="C41" i="1"/>
  <c r="C42" i="1" s="1"/>
  <c r="C21" i="1"/>
  <c r="C22" i="1" s="1"/>
  <c r="D20" i="1"/>
  <c r="D21" i="1" l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<sst xmlns="http://schemas.openxmlformats.org/spreadsheetml/2006/main" count="50" uniqueCount="50">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</sst>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0" fillId="2" borderId="0" xfId="0" applyFont="1" applyFill="1"/>
    <xf numFmtId="0" fontId="9" fillId="2" borderId="0" xfId="0" applyFont="1" applyFill="1"/>
    <xf numFmtId="0" fontId="0" fillId="2" borderId="2" xfId="0" applyFont="1" applyFill="1" applyBorder="1"/>
    <xf numFmtId="43" fontId="0" fillId="2" borderId="2" xfId="4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" fontId="0" fillId="0" borderId="0" xfId="0" applyNumberFormat="1"/>
    <xf numFmtId="4" fontId="0" fillId="2" borderId="0" xfId="0" applyNumberFormat="1" applyFill="1" applyBorder="1"/>
    <xf numFmtId="4" fontId="0" fillId="2" borderId="0" xfId="0" applyNumberFormat="1" applyFont="1" applyFill="1"/>
    <xf numFmtId="4" fontId="8" fillId="2" borderId="0" xfId="0" applyNumberFormat="1" applyFont="1" applyFill="1"/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Normal 4" xfId="3" xr:uid="{00000000-0005-0000-0000-000004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7"/>
  <sheetViews>
    <sheetView tabSelected="1" topLeftCell="A10" zoomScale="82" zoomScaleNormal="82" workbookViewId="0">
      <selection activeCell="E13" sqref="E13"/>
    </sheetView>
  </sheetViews>
  <sheetFormatPr defaultRowHeight="15" x14ac:dyDescent="0.25"/>
  <cols>
    <col min="1" max="1" width="9.140625" style="1"/>
    <col min="2" max="2" width="71.7109375" style="1" customWidth="1"/>
    <col min="3" max="3" width="17.42578125" style="1" bestFit="1" customWidth="1"/>
    <col min="4" max="4" width="21.7109375" style="1" bestFit="1" customWidth="1"/>
    <col min="5" max="5" width="24.42578125" style="1" bestFit="1" customWidth="1"/>
    <col min="6" max="6" width="22.5703125" style="1" bestFit="1" customWidth="1"/>
    <col min="7" max="7" width="24.85546875" style="1" customWidth="1"/>
    <col min="8" max="8" width="34.140625" style="1" customWidth="1"/>
    <col min="9" max="10" width="9.140625" style="1"/>
    <col min="11" max="11" width="13.28515625" style="1" bestFit="1" customWidth="1"/>
    <col min="12" max="12" width="14.5703125" style="1" bestFit="1" customWidth="1"/>
    <col min="13" max="16384" width="9.140625" style="1"/>
  </cols>
  <sheetData>
    <row r="1" spans="2:8" x14ac:dyDescent="0.25">
      <c r="B1" s="19"/>
      <c r="C1" s="19"/>
      <c r="D1" s="19"/>
      <c r="E1" s="19"/>
      <c r="F1" s="19"/>
      <c r="G1" s="19"/>
      <c r="H1" s="19"/>
    </row>
    <row r="2" spans="2:8" x14ac:dyDescent="0.25">
      <c r="B2" s="18" t="s">
        <v>0</v>
      </c>
      <c r="C2" s="30" t="s">
        <v>1</v>
      </c>
      <c r="D2" s="30"/>
      <c r="E2" s="30"/>
      <c r="F2" s="30"/>
      <c r="G2" s="30"/>
      <c r="H2" s="30"/>
    </row>
    <row r="3" spans="2:8" x14ac:dyDescent="0.25">
      <c r="B3" s="37"/>
      <c r="C3" s="30" t="s">
        <v>2</v>
      </c>
      <c r="D3" s="30"/>
      <c r="E3" s="30"/>
      <c r="F3" s="30"/>
      <c r="G3" s="30"/>
      <c r="H3" s="30"/>
    </row>
    <row r="4" spans="2:8" x14ac:dyDescent="0.25">
      <c r="B4" s="37"/>
      <c r="C4" s="30" t="s">
        <v>3</v>
      </c>
      <c r="D4" s="30"/>
      <c r="E4" s="30"/>
      <c r="F4" s="30"/>
      <c r="G4" s="30"/>
      <c r="H4" s="30"/>
    </row>
    <row r="5" spans="2:8" x14ac:dyDescent="0.25">
      <c r="B5" s="37"/>
      <c r="C5" s="30" t="s">
        <v>4</v>
      </c>
      <c r="D5" s="30"/>
      <c r="E5" s="30"/>
      <c r="F5" s="30"/>
      <c r="G5" s="30"/>
      <c r="H5" s="30"/>
    </row>
    <row r="6" spans="2:8" x14ac:dyDescent="0.25">
      <c r="B6" s="37"/>
      <c r="C6" s="38" t="s">
        <v>49</v>
      </c>
      <c r="D6" s="38"/>
      <c r="E6" s="38"/>
      <c r="F6" s="38"/>
      <c r="G6" s="38"/>
      <c r="H6" s="38"/>
    </row>
    <row r="7" spans="2:8" ht="14.25" customHeight="1" x14ac:dyDescent="0.25">
      <c r="B7" s="37"/>
      <c r="C7" s="18"/>
      <c r="D7" s="18"/>
      <c r="E7" s="18"/>
      <c r="F7" s="18"/>
      <c r="G7" s="19"/>
      <c r="H7" s="19"/>
    </row>
    <row r="8" spans="2:8" x14ac:dyDescent="0.25">
      <c r="B8" s="20" t="s">
        <v>5</v>
      </c>
      <c r="C8" s="18"/>
      <c r="D8" s="18"/>
      <c r="E8" s="18"/>
      <c r="F8" s="18"/>
      <c r="G8" s="19"/>
      <c r="H8" s="19"/>
    </row>
    <row r="9" spans="2:8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19"/>
      <c r="H9" s="28"/>
    </row>
    <row r="10" spans="2:8" s="16" customFormat="1" x14ac:dyDescent="0.25">
      <c r="B10" s="4" t="s">
        <v>11</v>
      </c>
      <c r="C10" s="6">
        <f>SUM(C11:C12)</f>
        <v>1600800</v>
      </c>
      <c r="D10" s="6">
        <f>SUM(D11:D12)</f>
        <v>1600800</v>
      </c>
      <c r="E10" s="6">
        <f>E12+E11</f>
        <v>1279510.4300000002</v>
      </c>
      <c r="F10" s="6">
        <f>E10-D10</f>
        <v>-321289.56999999983</v>
      </c>
      <c r="H10" s="29"/>
    </row>
    <row r="11" spans="2:8" x14ac:dyDescent="0.25">
      <c r="B11" s="21" t="s">
        <v>12</v>
      </c>
      <c r="C11" s="22">
        <v>100800</v>
      </c>
      <c r="D11" s="22">
        <f>C11</f>
        <v>100800</v>
      </c>
      <c r="E11" s="22">
        <f>32803.4+199288.06</f>
        <v>232091.46</v>
      </c>
      <c r="F11" s="22">
        <f>E11-D11</f>
        <v>131291.46</v>
      </c>
      <c r="G11" s="19"/>
      <c r="H11" s="28"/>
    </row>
    <row r="12" spans="2:8" x14ac:dyDescent="0.25">
      <c r="B12" s="21" t="s">
        <v>13</v>
      </c>
      <c r="C12" s="22">
        <v>1500000</v>
      </c>
      <c r="D12" s="22">
        <f>C12</f>
        <v>1500000</v>
      </c>
      <c r="E12" s="22">
        <f>1059770.35-12351.38</f>
        <v>1047418.9700000001</v>
      </c>
      <c r="F12" s="22">
        <f>E12-D12</f>
        <v>-452581.02999999991</v>
      </c>
      <c r="G12" s="19"/>
      <c r="H12" s="19"/>
    </row>
    <row r="13" spans="2:8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</row>
    <row r="14" spans="2:8" x14ac:dyDescent="0.25">
      <c r="B14" s="21" t="s">
        <v>15</v>
      </c>
      <c r="C14" s="23">
        <v>0</v>
      </c>
      <c r="D14" s="23">
        <v>0</v>
      </c>
      <c r="E14" s="23">
        <v>0</v>
      </c>
      <c r="F14" s="23">
        <v>0</v>
      </c>
      <c r="G14" s="19"/>
      <c r="H14" s="19"/>
    </row>
    <row r="15" spans="2:8" x14ac:dyDescent="0.25">
      <c r="B15" s="4" t="s">
        <v>16</v>
      </c>
      <c r="C15" s="21"/>
      <c r="D15" s="21"/>
      <c r="E15" s="21"/>
      <c r="F15" s="21"/>
      <c r="G15" s="19"/>
      <c r="H15" s="19"/>
    </row>
    <row r="16" spans="2:8" s="16" customFormat="1" x14ac:dyDescent="0.25">
      <c r="B16" s="4" t="s">
        <v>17</v>
      </c>
      <c r="C16" s="7">
        <f>C10+C13+C15</f>
        <v>1600800</v>
      </c>
      <c r="D16" s="7">
        <f>D10+D13+D15</f>
        <v>1600800</v>
      </c>
      <c r="E16" s="7">
        <f>E10+E13+E15</f>
        <v>1279510.4300000002</v>
      </c>
      <c r="F16" s="7">
        <f>E16-D16</f>
        <v>-321289.56999999983</v>
      </c>
    </row>
    <row r="17" spans="2:8" x14ac:dyDescent="0.25">
      <c r="B17" s="4" t="s">
        <v>18</v>
      </c>
      <c r="C17" s="22">
        <f>SUM(C18:C19)</f>
        <v>0</v>
      </c>
      <c r="D17" s="22">
        <f>SUM(D18:D19)</f>
        <v>0</v>
      </c>
      <c r="E17" s="22">
        <f>SUM(E18:E19)</f>
        <v>0</v>
      </c>
      <c r="F17" s="22">
        <f>E17-D17</f>
        <v>0</v>
      </c>
      <c r="G17" s="19"/>
      <c r="H17" s="19"/>
    </row>
    <row r="18" spans="2:8" x14ac:dyDescent="0.25">
      <c r="B18" s="21" t="s">
        <v>19</v>
      </c>
      <c r="C18" s="23">
        <v>0</v>
      </c>
      <c r="D18" s="23">
        <v>0</v>
      </c>
      <c r="E18" s="23">
        <v>0</v>
      </c>
      <c r="F18" s="23">
        <v>0</v>
      </c>
      <c r="G18" s="19"/>
      <c r="H18" s="19"/>
    </row>
    <row r="19" spans="2:8" x14ac:dyDescent="0.25">
      <c r="B19" s="21" t="s">
        <v>20</v>
      </c>
      <c r="C19" s="23">
        <v>0</v>
      </c>
      <c r="D19" s="23">
        <v>0</v>
      </c>
      <c r="E19" s="23">
        <v>0</v>
      </c>
      <c r="F19" s="23">
        <v>0</v>
      </c>
      <c r="G19" s="19"/>
      <c r="H19" s="19"/>
    </row>
    <row r="20" spans="2:8" s="16" customFormat="1" x14ac:dyDescent="0.25">
      <c r="B20" s="4" t="s">
        <v>21</v>
      </c>
      <c r="C20" s="7">
        <f>C17+C16</f>
        <v>1600800</v>
      </c>
      <c r="D20" s="7">
        <f>D17+D16</f>
        <v>1600800</v>
      </c>
      <c r="E20" s="7">
        <f>E17+E16</f>
        <v>1279510.4300000002</v>
      </c>
      <c r="F20" s="7">
        <f>E20-D20</f>
        <v>-321289.56999999983</v>
      </c>
    </row>
    <row r="21" spans="2:8" x14ac:dyDescent="0.25">
      <c r="B21" s="4" t="s">
        <v>22</v>
      </c>
      <c r="C21" s="22">
        <f>IF(C20&gt;C40,0,C40-C20)</f>
        <v>0</v>
      </c>
      <c r="D21" s="22">
        <f>IF(D20&gt;D40,0,D40-D20)</f>
        <v>0</v>
      </c>
      <c r="E21" s="22">
        <f>IF(E20&gt;E40,0,E40-E20)</f>
        <v>0</v>
      </c>
      <c r="F21" s="23">
        <f>E21-D21</f>
        <v>0</v>
      </c>
      <c r="G21" s="19"/>
      <c r="H21" s="19"/>
    </row>
    <row r="22" spans="2:8" s="16" customFormat="1" x14ac:dyDescent="0.25">
      <c r="B22" s="5" t="s">
        <v>23</v>
      </c>
      <c r="C22" s="8">
        <f>C20+C21</f>
        <v>1600800</v>
      </c>
      <c r="D22" s="8">
        <f>D20+D21</f>
        <v>1600800</v>
      </c>
      <c r="E22" s="17">
        <f>E20+E21</f>
        <v>1279510.4300000002</v>
      </c>
      <c r="F22" s="8">
        <f>E22-D22</f>
        <v>-321289.56999999983</v>
      </c>
    </row>
    <row r="23" spans="2:8" ht="6.75" customHeight="1" x14ac:dyDescent="0.25">
      <c r="B23" s="31" t="s">
        <v>24</v>
      </c>
      <c r="C23" s="32"/>
      <c r="D23" s="32"/>
      <c r="E23" s="32"/>
      <c r="F23" s="33"/>
      <c r="G23" s="19"/>
      <c r="H23" s="19"/>
    </row>
    <row r="24" spans="2:8" x14ac:dyDescent="0.25">
      <c r="B24" s="34"/>
      <c r="C24" s="35"/>
      <c r="D24" s="35"/>
      <c r="E24" s="35"/>
      <c r="F24" s="36"/>
      <c r="G24" s="19"/>
      <c r="H24" s="19"/>
    </row>
    <row r="25" spans="2:8" x14ac:dyDescent="0.25">
      <c r="B25" s="2" t="s">
        <v>25</v>
      </c>
      <c r="C25" s="24"/>
      <c r="D25" s="24"/>
      <c r="E25" s="24"/>
      <c r="F25" s="24"/>
      <c r="G25" s="19"/>
      <c r="H25" s="19"/>
    </row>
    <row r="26" spans="2:8" x14ac:dyDescent="0.25">
      <c r="B26" s="5" t="s">
        <v>26</v>
      </c>
      <c r="C26" s="25"/>
      <c r="D26" s="25"/>
      <c r="E26" s="25"/>
      <c r="F26" s="25"/>
      <c r="G26" s="19"/>
      <c r="H26" s="19"/>
    </row>
    <row r="27" spans="2:8" ht="9.75" customHeight="1" x14ac:dyDescent="0.25">
      <c r="B27" s="19"/>
      <c r="C27" s="19"/>
      <c r="D27" s="19"/>
      <c r="E27" s="19"/>
      <c r="F27" s="19"/>
      <c r="G27" s="19"/>
      <c r="H27" s="19"/>
    </row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1120560</v>
      </c>
      <c r="D29" s="6">
        <f>SUM(D30:D30)</f>
        <v>1120560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1120560</v>
      </c>
    </row>
    <row r="30" spans="2:8" x14ac:dyDescent="0.25">
      <c r="B30" s="21" t="s">
        <v>35</v>
      </c>
      <c r="C30" s="22">
        <v>1120560</v>
      </c>
      <c r="D30" s="22">
        <f>C30</f>
        <v>1120560</v>
      </c>
      <c r="E30" s="22">
        <v>0</v>
      </c>
      <c r="F30" s="22">
        <v>0</v>
      </c>
      <c r="G30" s="22">
        <v>0</v>
      </c>
      <c r="H30" s="23">
        <f>D30-E30</f>
        <v>1120560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1" t="s">
        <v>37</v>
      </c>
      <c r="C32" s="22">
        <v>0</v>
      </c>
      <c r="D32" s="23">
        <f>C32</f>
        <v>0</v>
      </c>
      <c r="E32" s="22">
        <v>0</v>
      </c>
      <c r="F32" s="22">
        <v>0</v>
      </c>
      <c r="G32" s="22">
        <v>0</v>
      </c>
      <c r="H32" s="23">
        <f>D32-E32</f>
        <v>0</v>
      </c>
    </row>
    <row r="33" spans="2:11" x14ac:dyDescent="0.25">
      <c r="B33" s="4" t="s">
        <v>38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</row>
    <row r="34" spans="2:11" x14ac:dyDescent="0.25">
      <c r="B34" s="4" t="s">
        <v>39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1120560</v>
      </c>
      <c r="D36" s="8">
        <f>D29+D31+D33+D34</f>
        <v>1120560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1120560</v>
      </c>
    </row>
    <row r="37" spans="2:11" x14ac:dyDescent="0.25">
      <c r="B37" s="4" t="s">
        <v>42</v>
      </c>
      <c r="C37" s="22">
        <f>SUM(C38:C39)</f>
        <v>0</v>
      </c>
      <c r="D37" s="22">
        <f>SUM(D38:D39)</f>
        <v>0</v>
      </c>
      <c r="E37" s="22">
        <f>SUM(E38:E39)</f>
        <v>0</v>
      </c>
      <c r="F37" s="22">
        <f>SUM(F38:F39)</f>
        <v>0</v>
      </c>
      <c r="G37" s="22">
        <f>SUM(G38:G39)</f>
        <v>0</v>
      </c>
      <c r="H37" s="22">
        <f>(D37-E37)</f>
        <v>0</v>
      </c>
    </row>
    <row r="38" spans="2:11" x14ac:dyDescent="0.25">
      <c r="B38" s="21" t="s">
        <v>43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</row>
    <row r="39" spans="2:11" x14ac:dyDescent="0.25">
      <c r="B39" s="21" t="s">
        <v>44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</row>
    <row r="40" spans="2:11" x14ac:dyDescent="0.25">
      <c r="B40" s="4" t="s">
        <v>45</v>
      </c>
      <c r="C40" s="23">
        <f>(C36+C37)</f>
        <v>1120560</v>
      </c>
      <c r="D40" s="23">
        <f>(D36+D37)</f>
        <v>1120560</v>
      </c>
      <c r="E40" s="23">
        <f>(E36+E37)</f>
        <v>0</v>
      </c>
      <c r="F40" s="23">
        <f>(F36+F37)</f>
        <v>0</v>
      </c>
      <c r="G40" s="23">
        <f>(G36+G37)</f>
        <v>0</v>
      </c>
      <c r="H40" s="22">
        <f>(D40-E40)</f>
        <v>1120560</v>
      </c>
    </row>
    <row r="41" spans="2:11" x14ac:dyDescent="0.25">
      <c r="B41" s="4" t="s">
        <v>46</v>
      </c>
      <c r="C41" s="22">
        <f>IF(C20&gt;C40,C20-C40,0)</f>
        <v>480240</v>
      </c>
      <c r="D41" s="22">
        <f>IF(D20&gt;D40,D20-D40,0)</f>
        <v>480240</v>
      </c>
      <c r="E41" s="22">
        <f>IF(E20&gt;E40,E20-E40,0)</f>
        <v>1279510.4300000002</v>
      </c>
      <c r="F41" s="22">
        <v>0</v>
      </c>
      <c r="G41" s="22">
        <v>0</v>
      </c>
      <c r="H41" s="21"/>
      <c r="K41" s="27"/>
    </row>
    <row r="42" spans="2:11" x14ac:dyDescent="0.25">
      <c r="B42" s="5" t="s">
        <v>47</v>
      </c>
      <c r="C42" s="8">
        <f>C40+C41</f>
        <v>1600800</v>
      </c>
      <c r="D42" s="8">
        <f>D40+D41</f>
        <v>1600800</v>
      </c>
      <c r="E42" s="8">
        <f>E40+E41</f>
        <v>1279510.4300000002</v>
      </c>
      <c r="F42" s="8">
        <f>F40+F41</f>
        <v>0</v>
      </c>
      <c r="G42" s="8">
        <f>G40+G41</f>
        <v>0</v>
      </c>
      <c r="H42" s="9">
        <f>(D42-E42)</f>
        <v>321289.56999999983</v>
      </c>
      <c r="K42" s="26"/>
    </row>
    <row r="43" spans="2:11" x14ac:dyDescent="0.25">
      <c r="B43" s="1" t="s">
        <v>48</v>
      </c>
    </row>
    <row r="45" spans="2:11" ht="15" customHeight="1" x14ac:dyDescent="0.25">
      <c r="B45" s="10"/>
      <c r="C45" s="41"/>
      <c r="D45" s="41"/>
      <c r="E45" s="41"/>
      <c r="F45" s="39"/>
      <c r="G45" s="39"/>
      <c r="I45" s="11"/>
      <c r="K45" s="12"/>
    </row>
    <row r="46" spans="2:11" ht="15" customHeight="1" x14ac:dyDescent="0.25">
      <c r="B46" s="10"/>
      <c r="C46" s="40"/>
      <c r="D46" s="40"/>
      <c r="E46" s="40"/>
      <c r="F46" s="39"/>
      <c r="G46" s="39"/>
      <c r="I46" s="13"/>
      <c r="J46" s="13"/>
    </row>
    <row r="47" spans="2:11" x14ac:dyDescent="0.25">
      <c r="B47" s="10"/>
      <c r="C47" s="41"/>
      <c r="D47" s="41"/>
      <c r="E47" s="41"/>
      <c r="F47" s="40"/>
      <c r="G47" s="40"/>
      <c r="I47" s="14"/>
      <c r="J47" s="12"/>
    </row>
  </sheetData>
  <mergeCells count="13">
    <mergeCell ref="F45:G45"/>
    <mergeCell ref="F46:G46"/>
    <mergeCell ref="F47:G47"/>
    <mergeCell ref="C45:E45"/>
    <mergeCell ref="C46:E46"/>
    <mergeCell ref="C47:E47"/>
    <mergeCell ref="C2:H2"/>
    <mergeCell ref="B23:F24"/>
    <mergeCell ref="B3:B7"/>
    <mergeCell ref="C3:H3"/>
    <mergeCell ref="C4:H4"/>
    <mergeCell ref="C5:H5"/>
    <mergeCell ref="C6:H6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2022-06-22T18:57:53Z</cp:lastPrinted>
  <dcterms:created xsi:type="dcterms:W3CDTF">2017-03-21T19:25:49Z</dcterms:created>
  <dcterms:modified xsi:type="dcterms:W3CDTF">2023-01-16T20:45:19Z</dcterms:modified>
  <cp:category/>
  <cp:contentStatus/>
</cp:coreProperties>
</file>